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terjber\Dropbox\Bøker\Grunnleggende økonomistyring\Materiell hjemmesiden\"/>
    </mc:Choice>
  </mc:AlternateContent>
  <xr:revisionPtr revIDLastSave="0" documentId="13_ncr:1_{E3B360C6-E684-4F8C-AB62-933ACD1881A2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Forside" sheetId="1" r:id="rId1"/>
    <sheet name="Aktivitetssats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F12" i="2"/>
  <c r="H12" i="2"/>
  <c r="G15" i="2"/>
  <c r="G14" i="2"/>
  <c r="G13" i="2"/>
  <c r="D12" i="2"/>
  <c r="G12" i="2"/>
  <c r="C15" i="2"/>
  <c r="C14" i="2"/>
  <c r="C13" i="2"/>
  <c r="C12" i="2"/>
  <c r="E6" i="2"/>
  <c r="F15" i="2" s="1"/>
  <c r="E5" i="2"/>
  <c r="F14" i="2" s="1"/>
  <c r="E4" i="2"/>
  <c r="D13" i="2" s="1"/>
  <c r="E3" i="2"/>
  <c r="I12" i="2" l="1"/>
  <c r="F13" i="2"/>
  <c r="I13" i="2" s="1"/>
  <c r="H14" i="2"/>
  <c r="I14" i="2" s="1"/>
  <c r="D14" i="2"/>
  <c r="H13" i="2"/>
  <c r="H16" i="2" s="1"/>
  <c r="H15" i="2"/>
  <c r="I15" i="2" s="1"/>
  <c r="D15" i="2"/>
  <c r="D16" i="2" s="1"/>
  <c r="F16" i="2" l="1"/>
</calcChain>
</file>

<file path=xl/sharedStrings.xml><?xml version="1.0" encoding="utf-8"?>
<sst xmlns="http://schemas.openxmlformats.org/spreadsheetml/2006/main" count="27" uniqueCount="18">
  <si>
    <t>Beregning av aktivitetssatser</t>
  </si>
  <si>
    <t>1)</t>
  </si>
  <si>
    <t>Aktivitet 1</t>
  </si>
  <si>
    <t>Aktivitet 2</t>
  </si>
  <si>
    <t>Aktivitet 3</t>
  </si>
  <si>
    <t>Aktivitet 4</t>
  </si>
  <si>
    <t>Aktivitetskostnad</t>
  </si>
  <si>
    <t>Praktisk kapasitet</t>
  </si>
  <si>
    <t>Aktivitetssats</t>
  </si>
  <si>
    <t>Benyttet kapasitet</t>
  </si>
  <si>
    <t>Ubenyttet kapasitet</t>
  </si>
  <si>
    <t>Driverenheter</t>
  </si>
  <si>
    <t>Kroner</t>
  </si>
  <si>
    <t>Kontroll:</t>
  </si>
  <si>
    <t>Sum aktivitetskostnader:</t>
  </si>
  <si>
    <t>Sum:</t>
  </si>
  <si>
    <t>Beregning av kostnader ved benyttet og ubenyttet (ledig) kapasitet</t>
  </si>
  <si>
    <t>Beregning av aktivitetssatser mv.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</si>
</sst>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_-* #,##0_-;\-* #,##0_-;_-* &quot;-&quot;??_-;_-@_-"/>
    <numFmt numFmtId="165" formatCode="_-&quot;kr&quot;\ * #,##0_-;\-&quot;kr&quot;\ * #,##0_-;_-&quot;kr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Garamond"/>
      <family val="1"/>
    </font>
    <font>
      <sz val="11"/>
      <color theme="1"/>
      <name val="Garamond"/>
      <family val="1"/>
    </font>
    <font>
      <sz val="11"/>
      <color rgb="FF0033CC"/>
      <name val="Garamond"/>
      <family val="1"/>
    </font>
    <font>
      <b/>
      <sz val="11"/>
      <color theme="1"/>
      <name val="Garamond"/>
      <family val="1"/>
    </font>
    <font>
      <b/>
      <sz val="11"/>
      <name val="Garamond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Garamond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44" fontId="4" fillId="0" borderId="1" xfId="0" applyNumberFormat="1" applyFont="1" applyBorder="1"/>
    <xf numFmtId="164" fontId="4" fillId="0" borderId="1" xfId="1" applyNumberFormat="1" applyFont="1" applyBorder="1"/>
    <xf numFmtId="165" fontId="3" fillId="0" borderId="1" xfId="0" applyNumberFormat="1" applyFont="1" applyBorder="1"/>
    <xf numFmtId="0" fontId="5" fillId="0" borderId="1" xfId="0" applyFont="1" applyBorder="1" applyAlignment="1">
      <alignment horizontal="center"/>
    </xf>
    <xf numFmtId="164" fontId="3" fillId="0" borderId="1" xfId="0" applyNumberFormat="1" applyFont="1" applyBorder="1"/>
    <xf numFmtId="0" fontId="5" fillId="0" borderId="1" xfId="0" applyFont="1" applyBorder="1"/>
    <xf numFmtId="0" fontId="3" fillId="0" borderId="2" xfId="0" applyFont="1" applyBorder="1"/>
    <xf numFmtId="0" fontId="3" fillId="0" borderId="5" xfId="0" applyFont="1" applyBorder="1"/>
    <xf numFmtId="0" fontId="5" fillId="0" borderId="6" xfId="0" applyFont="1" applyBorder="1" applyAlignment="1">
      <alignment horizontal="center"/>
    </xf>
    <xf numFmtId="165" fontId="3" fillId="0" borderId="6" xfId="0" applyNumberFormat="1" applyFont="1" applyBorder="1"/>
    <xf numFmtId="0" fontId="5" fillId="0" borderId="7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0" xfId="0" applyFont="1" applyBorder="1"/>
    <xf numFmtId="44" fontId="4" fillId="0" borderId="0" xfId="0" applyNumberFormat="1" applyFont="1" applyBorder="1"/>
    <xf numFmtId="164" fontId="4" fillId="0" borderId="0" xfId="1" applyNumberFormat="1" applyFont="1" applyBorder="1"/>
    <xf numFmtId="165" fontId="3" fillId="0" borderId="0" xfId="0" applyNumberFormat="1" applyFont="1" applyBorder="1"/>
    <xf numFmtId="44" fontId="6" fillId="0" borderId="1" xfId="0" applyNumberFormat="1" applyFont="1" applyBorder="1"/>
    <xf numFmtId="0" fontId="3" fillId="0" borderId="9" xfId="0" applyFont="1" applyBorder="1"/>
    <xf numFmtId="164" fontId="3" fillId="0" borderId="10" xfId="0" applyNumberFormat="1" applyFont="1" applyBorder="1"/>
    <xf numFmtId="165" fontId="3" fillId="0" borderId="10" xfId="0" applyNumberFormat="1" applyFont="1" applyBorder="1"/>
    <xf numFmtId="164" fontId="4" fillId="0" borderId="10" xfId="1" applyNumberFormat="1" applyFont="1" applyBorder="1"/>
    <xf numFmtId="165" fontId="3" fillId="0" borderId="11" xfId="0" applyNumberFormat="1" applyFont="1" applyBorder="1"/>
    <xf numFmtId="0" fontId="3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165" fontId="5" fillId="0" borderId="14" xfId="0" applyNumberFormat="1" applyFont="1" applyBorder="1"/>
    <xf numFmtId="0" fontId="3" fillId="0" borderId="15" xfId="0" applyFont="1" applyBorder="1"/>
    <xf numFmtId="0" fontId="8" fillId="0" borderId="1" xfId="2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"/>
  <sheetViews>
    <sheetView showGridLines="0" tabSelected="1" workbookViewId="0">
      <selection activeCell="B1" sqref="B1"/>
    </sheetView>
  </sheetViews>
  <sheetFormatPr defaultColWidth="11.5703125" defaultRowHeight="15" x14ac:dyDescent="0.25"/>
  <cols>
    <col min="1" max="1" width="2.7109375" style="2" bestFit="1" customWidth="1"/>
    <col min="2" max="2" width="27.85546875" style="2" bestFit="1" customWidth="1"/>
    <col min="3" max="16384" width="11.5703125" style="2"/>
  </cols>
  <sheetData>
    <row r="1" spans="1:2" x14ac:dyDescent="0.25">
      <c r="A1" s="3" t="s">
        <v>1</v>
      </c>
      <c r="B1" s="32" t="s">
        <v>17</v>
      </c>
    </row>
  </sheetData>
  <hyperlinks>
    <hyperlink ref="B1" location="'Ark2'!A1" display="Beregning av aktivitetssatser mv." xr:uid="{00000000-0004-0000-00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showGridLines="0" workbookViewId="0"/>
  </sheetViews>
  <sheetFormatPr defaultColWidth="11.5703125" defaultRowHeight="15" x14ac:dyDescent="0.25"/>
  <cols>
    <col min="1" max="1" width="1.7109375" style="2" customWidth="1"/>
    <col min="2" max="2" width="22" style="2" bestFit="1" customWidth="1"/>
    <col min="3" max="8" width="16.7109375" style="2" customWidth="1"/>
    <col min="9" max="16384" width="11.5703125" style="2"/>
  </cols>
  <sheetData>
    <row r="1" spans="1:9" x14ac:dyDescent="0.25">
      <c r="A1" s="1" t="s">
        <v>0</v>
      </c>
    </row>
    <row r="2" spans="1:9" x14ac:dyDescent="0.25">
      <c r="B2" s="3"/>
      <c r="C2" s="7" t="s">
        <v>6</v>
      </c>
      <c r="D2" s="7" t="s">
        <v>7</v>
      </c>
      <c r="E2" s="7" t="s">
        <v>8</v>
      </c>
    </row>
    <row r="3" spans="1:9" x14ac:dyDescent="0.25">
      <c r="B3" s="3" t="s">
        <v>2</v>
      </c>
      <c r="C3" s="4">
        <v>400000</v>
      </c>
      <c r="D3" s="5">
        <v>600</v>
      </c>
      <c r="E3" s="6">
        <f>C3/D3</f>
        <v>666.66666666666663</v>
      </c>
    </row>
    <row r="4" spans="1:9" x14ac:dyDescent="0.25">
      <c r="B4" s="3" t="s">
        <v>3</v>
      </c>
      <c r="C4" s="4">
        <v>590000</v>
      </c>
      <c r="D4" s="5">
        <v>850</v>
      </c>
      <c r="E4" s="6">
        <f t="shared" ref="E4:E6" si="0">C4/D4</f>
        <v>694.11764705882354</v>
      </c>
    </row>
    <row r="5" spans="1:9" x14ac:dyDescent="0.25">
      <c r="B5" s="3" t="s">
        <v>4</v>
      </c>
      <c r="C5" s="4">
        <v>750000</v>
      </c>
      <c r="D5" s="5">
        <v>400</v>
      </c>
      <c r="E5" s="6">
        <f t="shared" si="0"/>
        <v>1875</v>
      </c>
    </row>
    <row r="6" spans="1:9" x14ac:dyDescent="0.25">
      <c r="B6" s="3" t="s">
        <v>5</v>
      </c>
      <c r="C6" s="4">
        <v>800000</v>
      </c>
      <c r="D6" s="5">
        <v>1220</v>
      </c>
      <c r="E6" s="6">
        <f t="shared" si="0"/>
        <v>655.73770491803282</v>
      </c>
    </row>
    <row r="7" spans="1:9" x14ac:dyDescent="0.25">
      <c r="B7" s="9" t="s">
        <v>14</v>
      </c>
      <c r="C7" s="21">
        <f>SUM(C3:C6)</f>
        <v>2540000</v>
      </c>
      <c r="D7" s="19"/>
      <c r="E7" s="20"/>
    </row>
    <row r="8" spans="1:9" x14ac:dyDescent="0.25">
      <c r="B8" s="17"/>
      <c r="C8" s="18"/>
      <c r="D8" s="19"/>
      <c r="E8" s="20"/>
    </row>
    <row r="9" spans="1:9" ht="15.75" thickBot="1" x14ac:dyDescent="0.3">
      <c r="A9" s="1" t="s">
        <v>16</v>
      </c>
    </row>
    <row r="10" spans="1:9" x14ac:dyDescent="0.25">
      <c r="B10" s="10"/>
      <c r="C10" s="33" t="s">
        <v>7</v>
      </c>
      <c r="D10" s="33"/>
      <c r="E10" s="33" t="s">
        <v>9</v>
      </c>
      <c r="F10" s="33"/>
      <c r="G10" s="33" t="s">
        <v>10</v>
      </c>
      <c r="H10" s="34"/>
      <c r="I10" s="14" t="s">
        <v>13</v>
      </c>
    </row>
    <row r="11" spans="1:9" x14ac:dyDescent="0.25">
      <c r="B11" s="11"/>
      <c r="C11" s="7" t="s">
        <v>11</v>
      </c>
      <c r="D11" s="7" t="s">
        <v>12</v>
      </c>
      <c r="E11" s="7" t="s">
        <v>11</v>
      </c>
      <c r="F11" s="7" t="s">
        <v>12</v>
      </c>
      <c r="G11" s="7" t="s">
        <v>11</v>
      </c>
      <c r="H11" s="12" t="s">
        <v>12</v>
      </c>
      <c r="I11" s="15"/>
    </row>
    <row r="12" spans="1:9" x14ac:dyDescent="0.25">
      <c r="B12" s="11" t="s">
        <v>2</v>
      </c>
      <c r="C12" s="8">
        <f>D3</f>
        <v>600</v>
      </c>
      <c r="D12" s="6">
        <f>C12*E3</f>
        <v>400000</v>
      </c>
      <c r="E12" s="5">
        <v>580</v>
      </c>
      <c r="F12" s="6">
        <f>E12*E3</f>
        <v>386666.66666666663</v>
      </c>
      <c r="G12" s="8">
        <f>C12-E12</f>
        <v>20</v>
      </c>
      <c r="H12" s="13">
        <f>G12*E3</f>
        <v>13333.333333333332</v>
      </c>
      <c r="I12" s="16" t="str">
        <f>IF((F12+H12)=C3,"Ok!","Sjekk!")</f>
        <v>Ok!</v>
      </c>
    </row>
    <row r="13" spans="1:9" x14ac:dyDescent="0.25">
      <c r="B13" s="11" t="s">
        <v>3</v>
      </c>
      <c r="C13" s="8">
        <f>D4</f>
        <v>850</v>
      </c>
      <c r="D13" s="6">
        <f>C13*E4</f>
        <v>590000</v>
      </c>
      <c r="E13" s="5">
        <v>850</v>
      </c>
      <c r="F13" s="6">
        <f>E13*E4</f>
        <v>590000</v>
      </c>
      <c r="G13" s="8">
        <f t="shared" ref="G13:G15" si="1">C13-E13</f>
        <v>0</v>
      </c>
      <c r="H13" s="13">
        <f>G13*E4</f>
        <v>0</v>
      </c>
      <c r="I13" s="16" t="str">
        <f>IF((F13+H13)=C4,"Ok!","Sjekk!")</f>
        <v>Ok!</v>
      </c>
    </row>
    <row r="14" spans="1:9" x14ac:dyDescent="0.25">
      <c r="B14" s="11" t="s">
        <v>4</v>
      </c>
      <c r="C14" s="8">
        <f>D5</f>
        <v>400</v>
      </c>
      <c r="D14" s="6">
        <f>C14*E5</f>
        <v>750000</v>
      </c>
      <c r="E14" s="5">
        <v>375</v>
      </c>
      <c r="F14" s="6">
        <f>E14*E5</f>
        <v>703125</v>
      </c>
      <c r="G14" s="8">
        <f t="shared" si="1"/>
        <v>25</v>
      </c>
      <c r="H14" s="13">
        <f>G14*E5</f>
        <v>46875</v>
      </c>
      <c r="I14" s="16" t="str">
        <f>IF((F14+H14)=C5,"Ok!","Sjekk!")</f>
        <v>Ok!</v>
      </c>
    </row>
    <row r="15" spans="1:9" ht="15.75" thickBot="1" x14ac:dyDescent="0.3">
      <c r="B15" s="22" t="s">
        <v>5</v>
      </c>
      <c r="C15" s="23">
        <f>D6</f>
        <v>1220</v>
      </c>
      <c r="D15" s="24">
        <f>C15*E6</f>
        <v>800000</v>
      </c>
      <c r="E15" s="25">
        <v>1200</v>
      </c>
      <c r="F15" s="24">
        <f>E15*E6</f>
        <v>786885.24590163934</v>
      </c>
      <c r="G15" s="23">
        <f t="shared" si="1"/>
        <v>20</v>
      </c>
      <c r="H15" s="26">
        <f>G15*E6</f>
        <v>13114.754098360656</v>
      </c>
      <c r="I15" s="27" t="str">
        <f>IF((F15+H15)=C6,"Ok!","Sjekk!")</f>
        <v>Ok!</v>
      </c>
    </row>
    <row r="16" spans="1:9" ht="15.75" thickBot="1" x14ac:dyDescent="0.3">
      <c r="B16" s="28" t="s">
        <v>15</v>
      </c>
      <c r="C16" s="29"/>
      <c r="D16" s="30">
        <f>SUM(D12:D15)</f>
        <v>2540000</v>
      </c>
      <c r="E16" s="29"/>
      <c r="F16" s="30">
        <f>SUM(F12:F15)</f>
        <v>2466676.9125683056</v>
      </c>
      <c r="G16" s="29"/>
      <c r="H16" s="30">
        <f>SUM(H12:H15)</f>
        <v>73323.087431693988</v>
      </c>
      <c r="I16" s="31"/>
    </row>
  </sheetData>
  <mergeCells count="3">
    <mergeCell ref="E10:F10"/>
    <mergeCell ref="G10:H10"/>
    <mergeCell ref="C10:D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Forside</vt:lpstr>
      <vt:lpstr>Aktivitetssatser</vt:lpstr>
    </vt:vector>
  </TitlesOfParts>
  <Company>NTNU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 Berg</dc:creator>
  <cp:lastModifiedBy>Terje Berg</cp:lastModifiedBy>
  <dcterms:created xsi:type="dcterms:W3CDTF">2019-02-11T13:02:02Z</dcterms:created>
  <dcterms:modified xsi:type="dcterms:W3CDTF">2021-03-16T11:44:30Z</dcterms:modified>
</cp:coreProperties>
</file>